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15" windowWidth="13140" windowHeight="7305"/>
  </bookViews>
  <sheets>
    <sheet name="progetti pervenuti sottomisura " sheetId="2" r:id="rId1"/>
  </sheets>
  <definedNames>
    <definedName name="_xlnm.Print_Area" localSheetId="0">'progetti pervenuti sottomisura '!$A$3:$R$11</definedName>
  </definedNames>
  <calcPr calcId="145621"/>
</workbook>
</file>

<file path=xl/calcChain.xml><?xml version="1.0" encoding="utf-8"?>
<calcChain xmlns="http://schemas.openxmlformats.org/spreadsheetml/2006/main">
  <c r="Q5" i="2" l="1"/>
  <c r="P5" i="2"/>
  <c r="R5" i="2" s="1"/>
  <c r="P6" i="2"/>
  <c r="O6" i="2"/>
  <c r="Q6" i="2" s="1"/>
  <c r="N6" i="2"/>
  <c r="O10" i="2"/>
  <c r="O11" i="2" s="1"/>
  <c r="Q9" i="2"/>
  <c r="Q8" i="2"/>
  <c r="P8" i="2"/>
  <c r="N8" i="2"/>
  <c r="R6" i="2" l="1"/>
  <c r="R8" i="2"/>
  <c r="K10" i="2"/>
  <c r="J10" i="2"/>
  <c r="N7" i="2"/>
  <c r="Q7" i="2" l="1"/>
  <c r="P7" i="2"/>
  <c r="N9" i="2"/>
  <c r="P10" i="2" l="1"/>
  <c r="P11" i="2" s="1"/>
  <c r="N10" i="2"/>
  <c r="N11" i="2" s="1"/>
  <c r="R7" i="2"/>
  <c r="R10" i="2" l="1"/>
  <c r="R11" i="2" s="1"/>
  <c r="Q10" i="2"/>
  <c r="Q11" i="2" s="1"/>
</calcChain>
</file>

<file path=xl/sharedStrings.xml><?xml version="1.0" encoding="utf-8"?>
<sst xmlns="http://schemas.openxmlformats.org/spreadsheetml/2006/main" count="57" uniqueCount="52">
  <si>
    <t>Numero Pratica</t>
  </si>
  <si>
    <t>Titolo del progetto</t>
  </si>
  <si>
    <t>Data di invio del progetto</t>
  </si>
  <si>
    <t>Soggetto proponente</t>
  </si>
  <si>
    <t>Forma giuridica soggetto proponente</t>
  </si>
  <si>
    <t>Sede intervento</t>
  </si>
  <si>
    <t>ESITO AMMISSIBILITA' FORMALE</t>
  </si>
  <si>
    <t>ESITO AMMISSIBILITA' TECNICA: PUNTEGGIO COMPLESSIVO assegnato dal COMITATO TECNICO nella VALUTAZIONE DI MERITO (0-5) - progetto ammissibile se &gt;= 2</t>
  </si>
  <si>
    <t>Codice Fiscale soggetto proponente</t>
  </si>
  <si>
    <t>AMMESSO ALLA VALUTAZIONE DI MERITO</t>
  </si>
  <si>
    <t>Contributo concesso complessivo (A+B)                    €</t>
  </si>
  <si>
    <t>Ambito prevalente del progetto (Physical Sciences and Engineering, Life Sciences, Social Sciences and Humanities)</t>
  </si>
  <si>
    <t>Physical Sciences and Engineering, Life Sciences, Social Sciences and Humanities</t>
  </si>
  <si>
    <t>Contributo concesso (B=risorse Fondazione Cariplo)          €</t>
  </si>
  <si>
    <t>Contributo concesso (A=risorse Regione Lombardia)          €</t>
  </si>
  <si>
    <t>2014-2247</t>
  </si>
  <si>
    <t>2014-2256</t>
  </si>
  <si>
    <t>2014-2245</t>
  </si>
  <si>
    <t>Varese (VA)</t>
  </si>
  <si>
    <t>Life Sciences – Mathematics, physical sciences, information and communication, engineering, universe and earth sciences</t>
  </si>
  <si>
    <t>GLOCAL ERC: Ricercatori di successo internazionale per la ricerca lombarda</t>
  </si>
  <si>
    <t>Bosisio Parini (LC)</t>
  </si>
  <si>
    <t>Life Sciences (Neurosciences and Neural Disorders)</t>
  </si>
  <si>
    <t>Percorso di formazione di un giovane ricercatore su paradigmi di risonanza magnetica, mediante la realizzazione di uno studio dei circuiti neurali alla base della rappresentazione corporea</t>
  </si>
  <si>
    <t>New Opportunities and Ways towards ERC - NOW ERC</t>
  </si>
  <si>
    <t>Organismo di ricerca: università pubbica</t>
  </si>
  <si>
    <t>Organismo IRCCS privato</t>
  </si>
  <si>
    <t>Brescia (BS)</t>
  </si>
  <si>
    <t xml:space="preserve">sotto- misura </t>
  </si>
  <si>
    <t>C</t>
  </si>
  <si>
    <t>A</t>
  </si>
  <si>
    <t>totale sottomisura C</t>
  </si>
  <si>
    <t>Associazione la nostra famiglia - Istituto di ricovero e cura Eugenio Medea</t>
  </si>
  <si>
    <t>Pavia (PV)</t>
  </si>
  <si>
    <t>Costo totale del progetto proposto (per la sottomisura A deve essere compreso tra 200.000 € e 400.000 € per la sottomisura C tra  50.000 € e 200.000 €)</t>
  </si>
  <si>
    <t>Contributo richiesto sul progetto (massimo 80% del costo totale di progetto e compreso per la sottomisura A tra 160.000 € e 320.000 € e per la sottomisura C tra 40.000 € e 160.000 €)</t>
  </si>
  <si>
    <t>2015-0014</t>
  </si>
  <si>
    <t>Università degli Studi di Pavia</t>
  </si>
  <si>
    <t>C-H Activation Strategy for Novel HPS90 Inhibitors</t>
  </si>
  <si>
    <t>totale  sottomisura A</t>
  </si>
  <si>
    <t>totale sottomisura A e C</t>
  </si>
  <si>
    <t xml:space="preserve">Physical Scienze and Engineering  </t>
  </si>
  <si>
    <t>Universita degli Studi di Brescia</t>
  </si>
  <si>
    <r>
      <rPr>
        <b/>
        <sz val="10"/>
        <color theme="1"/>
        <rFont val="Arial"/>
        <family val="2"/>
      </rPr>
      <t>ammesso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al contributo </t>
    </r>
    <r>
      <rPr>
        <sz val="10"/>
        <color theme="1"/>
        <rFont val="Arial"/>
        <family val="2"/>
      </rPr>
      <t xml:space="preserve">con punteggio complessivo </t>
    </r>
    <r>
      <rPr>
        <b/>
        <sz val="10"/>
        <color theme="1"/>
        <rFont val="Arial"/>
        <family val="2"/>
      </rPr>
      <t>pari a 5</t>
    </r>
    <r>
      <rPr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</si>
  <si>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ammesso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al contributo</t>
    </r>
    <r>
      <rPr>
        <sz val="10"/>
        <color theme="1"/>
        <rFont val="Arial"/>
        <family val="2"/>
      </rPr>
      <t xml:space="preserve"> con punteggio complessivo </t>
    </r>
    <r>
      <rPr>
        <b/>
        <sz val="10"/>
        <color theme="1"/>
        <rFont val="Arial"/>
        <family val="2"/>
      </rPr>
      <t xml:space="preserve">pari a 5 </t>
    </r>
  </si>
  <si>
    <t>Contributo concedibile (questo importo è maggiore rispetto a quello concesso che è stato ridotto per esaurimento delle risorse disponibili)</t>
  </si>
  <si>
    <r>
      <rPr>
        <b/>
        <sz val="10"/>
        <color theme="1"/>
        <rFont val="Arial"/>
        <family val="2"/>
      </rPr>
      <t>ammesso al contributo</t>
    </r>
    <r>
      <rPr>
        <sz val="10"/>
        <color theme="1"/>
        <rFont val="Arial"/>
        <family val="2"/>
      </rPr>
      <t xml:space="preserve"> con punteggio complessivo </t>
    </r>
    <r>
      <rPr>
        <b/>
        <sz val="10"/>
        <color theme="1"/>
        <rFont val="Arial"/>
        <family val="2"/>
      </rPr>
      <t xml:space="preserve">pari a 2 </t>
    </r>
    <r>
      <rPr>
        <b/>
        <i/>
        <sz val="10"/>
        <color theme="1"/>
        <rFont val="Arial"/>
        <family val="2"/>
      </rPr>
      <t xml:space="preserve">con la seguente prescrizione: </t>
    </r>
    <r>
      <rPr>
        <i/>
        <sz val="10"/>
        <color theme="1"/>
        <rFont val="Arial"/>
        <family val="2"/>
      </rPr>
      <t>richiesta di riformulazione del progetto in modo da fornire garanzie rispetto al reale e prolungato coinvolgimento del ricercatore straniero.</t>
    </r>
  </si>
  <si>
    <t>Universita degli Studi dell'Insubria</t>
  </si>
  <si>
    <t>00307430132</t>
  </si>
  <si>
    <t>Costo totale del progetto ammesso €</t>
  </si>
  <si>
    <r>
      <rPr>
        <b/>
        <sz val="10"/>
        <color theme="1"/>
        <rFont val="Arial"/>
        <family val="2"/>
      </rPr>
      <t>ammesso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al contributo </t>
    </r>
    <r>
      <rPr>
        <sz val="10"/>
        <color theme="1"/>
        <rFont val="Arial"/>
        <family val="2"/>
      </rPr>
      <t xml:space="preserve">con punteggio complessivo </t>
    </r>
    <r>
      <rPr>
        <b/>
        <sz val="10"/>
        <color theme="1"/>
        <rFont val="Arial"/>
        <family val="2"/>
      </rPr>
      <t xml:space="preserve">pari a 3 con la seguente prescrizione: </t>
    </r>
    <r>
      <rPr>
        <sz val="10"/>
        <color theme="1"/>
        <rFont val="Arial"/>
        <family val="2"/>
      </rPr>
      <t>richiesta di riformulazione del progetto in modo da potenziare il curriculum della candidata e ridurre l'impegno del personale strutturato.</t>
    </r>
  </si>
  <si>
    <t xml:space="preserve">                                                                                                                    "ESITI ISTRUTTORIA: 2° elenco di soggetti ammessi al contributo che hanno presentato domanda sulle SOTTOMISURE A e C dell'  "AVVISO CONGIUNTO PER L’INCREMENTO DELL’ATTRATTIVITÀ DEL SISTEMA RICERCA LOMBARDO E DELLA COMPETITIVITÀ DEI GIOVANI RICERCATORI CANDIDATI SU STRUMENTI ERC" di cui al  decreto  6414 del 3/7/2014 nel periodo 16/11/2014-16/1/2015"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</si>
</sst>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>
    <font>
      <sz val="10"/>
      <color theme="1"/>
      <name val="Trebuchet"/>
      <family val="2"/>
    </font>
    <font>
      <sz val="10"/>
      <color theme="1"/>
      <name val="Trebuchet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"/>
      <family val="2"/>
    </font>
    <font>
      <b/>
      <sz val="13"/>
      <color theme="3"/>
      <name val="Trebuchet"/>
      <family val="2"/>
    </font>
    <font>
      <b/>
      <sz val="11"/>
      <color theme="3"/>
      <name val="Trebuchet"/>
      <family val="2"/>
    </font>
    <font>
      <sz val="10"/>
      <color rgb="FF006100"/>
      <name val="Trebuchet"/>
      <family val="2"/>
    </font>
    <font>
      <sz val="10"/>
      <color rgb="FF9C0006"/>
      <name val="Trebuchet"/>
      <family val="2"/>
    </font>
    <font>
      <sz val="10"/>
      <color rgb="FF9C6500"/>
      <name val="Trebuchet"/>
      <family val="2"/>
    </font>
    <font>
      <sz val="10"/>
      <color rgb="FF3F3F76"/>
      <name val="Trebuchet"/>
      <family val="2"/>
    </font>
    <font>
      <b/>
      <sz val="10"/>
      <color rgb="FF3F3F3F"/>
      <name val="Trebuchet"/>
      <family val="2"/>
    </font>
    <font>
      <b/>
      <sz val="10"/>
      <color rgb="FFFA7D00"/>
      <name val="Trebuchet"/>
      <family val="2"/>
    </font>
    <font>
      <sz val="10"/>
      <color rgb="FFFA7D00"/>
      <name val="Trebuchet"/>
      <family val="2"/>
    </font>
    <font>
      <b/>
      <sz val="10"/>
      <color theme="0"/>
      <name val="Trebuchet"/>
      <family val="2"/>
    </font>
    <font>
      <sz val="10"/>
      <color rgb="FFFF0000"/>
      <name val="Trebuchet"/>
      <family val="2"/>
    </font>
    <font>
      <i/>
      <sz val="10"/>
      <color rgb="FF7F7F7F"/>
      <name val="Trebuchet"/>
      <family val="2"/>
    </font>
    <font>
      <b/>
      <sz val="10"/>
      <color theme="1"/>
      <name val="Trebuchet"/>
      <family val="2"/>
    </font>
    <font>
      <sz val="10"/>
      <color theme="0"/>
      <name val="Trebuchet"/>
      <family val="2"/>
    </font>
    <font>
      <u/>
      <sz val="10"/>
      <color theme="10"/>
      <name val="Trebuchet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19" fillId="33" borderId="0" xfId="0" applyFont="1" applyFill="1"/>
    <xf numFmtId="0" fontId="19" fillId="33" borderId="10" xfId="0" applyFont="1" applyFill="1" applyBorder="1"/>
    <xf numFmtId="3" fontId="19" fillId="33" borderId="10" xfId="0" applyNumberFormat="1" applyFont="1" applyFill="1" applyBorder="1" applyAlignment="1">
      <alignment vertical="top" wrapText="1"/>
    </xf>
    <xf numFmtId="3" fontId="19" fillId="33" borderId="0" xfId="0" applyNumberFormat="1" applyFont="1" applyFill="1"/>
    <xf numFmtId="0" fontId="19" fillId="0" borderId="0" xfId="0" applyFont="1"/>
    <xf numFmtId="43" fontId="19" fillId="33" borderId="10" xfId="43" applyNumberFormat="1" applyFont="1" applyFill="1" applyBorder="1" applyAlignment="1">
      <alignment vertical="top"/>
    </xf>
    <xf numFmtId="0" fontId="19" fillId="33" borderId="11" xfId="0" applyFont="1" applyFill="1" applyBorder="1"/>
    <xf numFmtId="0" fontId="23" fillId="33" borderId="10" xfId="42" applyFont="1" applyFill="1" applyBorder="1" applyAlignment="1">
      <alignment horizontal="center" vertical="top" wrapText="1"/>
    </xf>
    <xf numFmtId="0" fontId="19" fillId="33" borderId="0" xfId="0" applyFont="1" applyFill="1" applyBorder="1"/>
    <xf numFmtId="0" fontId="23" fillId="33" borderId="15" xfId="42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23" fillId="33" borderId="20" xfId="42" applyFont="1" applyFill="1" applyBorder="1" applyAlignment="1">
      <alignment horizontal="center" vertical="top" wrapText="1"/>
    </xf>
    <xf numFmtId="0" fontId="23" fillId="33" borderId="20" xfId="42" applyNumberFormat="1" applyFont="1" applyFill="1" applyBorder="1" applyAlignment="1">
      <alignment horizontal="center" vertical="top" wrapText="1"/>
    </xf>
    <xf numFmtId="0" fontId="23" fillId="33" borderId="20" xfId="42" applyNumberFormat="1" applyFont="1" applyFill="1" applyBorder="1" applyAlignment="1">
      <alignment horizontal="left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3" borderId="18" xfId="42" applyFont="1" applyFill="1" applyBorder="1" applyAlignment="1">
      <alignment horizontal="center" vertical="top" wrapText="1"/>
    </xf>
    <xf numFmtId="0" fontId="20" fillId="33" borderId="18" xfId="42" applyNumberFormat="1" applyFont="1" applyFill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" vertical="top" wrapText="1"/>
    </xf>
    <xf numFmtId="3" fontId="22" fillId="33" borderId="18" xfId="0" applyNumberFormat="1" applyFont="1" applyFill="1" applyBorder="1" applyAlignment="1">
      <alignment vertical="center"/>
    </xf>
    <xf numFmtId="4" fontId="22" fillId="33" borderId="18" xfId="0" applyNumberFormat="1" applyFont="1" applyFill="1" applyBorder="1" applyAlignment="1">
      <alignment vertical="center" wrapText="1"/>
    </xf>
    <xf numFmtId="0" fontId="23" fillId="33" borderId="12" xfId="42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vertical="top" wrapText="1"/>
    </xf>
    <xf numFmtId="3" fontId="19" fillId="33" borderId="12" xfId="0" applyNumberFormat="1" applyFont="1" applyFill="1" applyBorder="1" applyAlignment="1">
      <alignment vertical="top" wrapText="1"/>
    </xf>
    <xf numFmtId="43" fontId="19" fillId="33" borderId="12" xfId="43" applyNumberFormat="1" applyFont="1" applyFill="1" applyBorder="1" applyAlignment="1">
      <alignment vertical="top"/>
    </xf>
    <xf numFmtId="43" fontId="19" fillId="33" borderId="13" xfId="0" applyNumberFormat="1" applyFont="1" applyFill="1" applyBorder="1" applyAlignment="1">
      <alignment vertical="top"/>
    </xf>
    <xf numFmtId="43" fontId="19" fillId="33" borderId="14" xfId="0" applyNumberFormat="1" applyFont="1" applyFill="1" applyBorder="1" applyAlignment="1">
      <alignment vertical="top"/>
    </xf>
    <xf numFmtId="0" fontId="21" fillId="33" borderId="15" xfId="0" applyFont="1" applyFill="1" applyBorder="1" applyAlignment="1">
      <alignment vertical="top" wrapText="1"/>
    </xf>
    <xf numFmtId="3" fontId="19" fillId="33" borderId="15" xfId="0" applyNumberFormat="1" applyFont="1" applyFill="1" applyBorder="1" applyAlignment="1">
      <alignment vertical="top" wrapText="1"/>
    </xf>
    <xf numFmtId="43" fontId="19" fillId="33" borderId="15" xfId="43" applyNumberFormat="1" applyFont="1" applyFill="1" applyBorder="1" applyAlignment="1">
      <alignment vertical="top"/>
    </xf>
    <xf numFmtId="43" fontId="19" fillId="33" borderId="16" xfId="0" applyNumberFormat="1" applyFont="1" applyFill="1" applyBorder="1" applyAlignment="1">
      <alignment vertical="top"/>
    </xf>
    <xf numFmtId="0" fontId="21" fillId="33" borderId="19" xfId="0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vertical="center"/>
    </xf>
    <xf numFmtId="0" fontId="20" fillId="33" borderId="25" xfId="42" applyFont="1" applyFill="1" applyBorder="1" applyAlignment="1">
      <alignment horizontal="center" vertical="top" wrapText="1"/>
    </xf>
    <xf numFmtId="0" fontId="20" fillId="33" borderId="27" xfId="0" applyFont="1" applyFill="1" applyBorder="1" applyAlignment="1">
      <alignment horizontal="center" vertical="top" wrapText="1"/>
    </xf>
    <xf numFmtId="4" fontId="22" fillId="33" borderId="27" xfId="0" applyNumberFormat="1" applyFont="1" applyFill="1" applyBorder="1" applyAlignment="1">
      <alignment vertical="center" wrapText="1"/>
    </xf>
    <xf numFmtId="4" fontId="22" fillId="33" borderId="20" xfId="0" applyNumberFormat="1" applyFont="1" applyFill="1" applyBorder="1"/>
    <xf numFmtId="4" fontId="22" fillId="33" borderId="21" xfId="0" applyNumberFormat="1" applyFont="1" applyFill="1" applyBorder="1"/>
    <xf numFmtId="3" fontId="24" fillId="33" borderId="20" xfId="0" applyNumberFormat="1" applyFont="1" applyFill="1" applyBorder="1" applyAlignment="1">
      <alignment vertical="top" wrapText="1"/>
    </xf>
    <xf numFmtId="43" fontId="23" fillId="33" borderId="20" xfId="43" applyFont="1" applyFill="1" applyBorder="1" applyAlignment="1">
      <alignment horizontal="center" vertical="top" wrapText="1"/>
    </xf>
    <xf numFmtId="43" fontId="23" fillId="33" borderId="2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vertical="top" wrapText="1"/>
    </xf>
    <xf numFmtId="3" fontId="24" fillId="33" borderId="10" xfId="0" applyNumberFormat="1" applyFont="1" applyFill="1" applyBorder="1" applyAlignment="1">
      <alignment vertical="top" wrapText="1"/>
    </xf>
    <xf numFmtId="3" fontId="24" fillId="33" borderId="15" xfId="0" applyNumberFormat="1" applyFont="1" applyFill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3" fontId="19" fillId="33" borderId="20" xfId="0" applyNumberFormat="1" applyFont="1" applyFill="1" applyBorder="1" applyAlignment="1">
      <alignment vertical="top" wrapText="1"/>
    </xf>
    <xf numFmtId="14" fontId="23" fillId="33" borderId="12" xfId="42" applyNumberFormat="1" applyFont="1" applyFill="1" applyBorder="1" applyAlignment="1">
      <alignment horizontal="center" vertical="top" wrapText="1"/>
    </xf>
    <xf numFmtId="14" fontId="23" fillId="33" borderId="10" xfId="42" applyNumberFormat="1" applyFont="1" applyFill="1" applyBorder="1" applyAlignment="1">
      <alignment horizontal="center" vertical="top" wrapText="1"/>
    </xf>
    <xf numFmtId="14" fontId="23" fillId="33" borderId="15" xfId="42" applyNumberFormat="1" applyFont="1" applyFill="1" applyBorder="1" applyAlignment="1">
      <alignment horizontal="center" vertical="top" wrapText="1"/>
    </xf>
    <xf numFmtId="14" fontId="23" fillId="33" borderId="20" xfId="42" applyNumberFormat="1" applyFont="1" applyFill="1" applyBorder="1" applyAlignment="1">
      <alignment horizontal="center" vertical="top" wrapText="1"/>
    </xf>
    <xf numFmtId="49" fontId="23" fillId="33" borderId="15" xfId="42" applyNumberFormat="1" applyFont="1" applyFill="1" applyBorder="1" applyAlignment="1">
      <alignment horizontal="center" vertical="top" wrapText="1"/>
    </xf>
    <xf numFmtId="0" fontId="23" fillId="33" borderId="12" xfId="42" applyFont="1" applyFill="1" applyBorder="1" applyAlignment="1">
      <alignment horizontal="left" vertical="top" wrapText="1"/>
    </xf>
    <xf numFmtId="0" fontId="23" fillId="33" borderId="10" xfId="42" applyFont="1" applyFill="1" applyBorder="1" applyAlignment="1">
      <alignment horizontal="left" vertical="top" wrapText="1"/>
    </xf>
    <xf numFmtId="0" fontId="23" fillId="33" borderId="15" xfId="42" applyFont="1" applyFill="1" applyBorder="1" applyAlignment="1">
      <alignment horizontal="left" vertical="top" wrapText="1"/>
    </xf>
    <xf numFmtId="0" fontId="21" fillId="33" borderId="25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0" fillId="33" borderId="22" xfId="42" applyFont="1" applyFill="1" applyBorder="1" applyAlignment="1">
      <alignment horizontal="center" vertical="top" wrapText="1"/>
    </xf>
    <xf numFmtId="0" fontId="20" fillId="33" borderId="23" xfId="42" applyFont="1" applyFill="1" applyBorder="1" applyAlignment="1">
      <alignment horizontal="center" vertical="top" wrapText="1"/>
    </xf>
    <xf numFmtId="0" fontId="20" fillId="33" borderId="17" xfId="42" applyFont="1" applyFill="1" applyBorder="1" applyAlignment="1">
      <alignment horizontal="center" vertical="top" wrapText="1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3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../../../../../../../../../../../../../../../../../../../../../../AppData/Local/Temp/AppData/Desktop/DISCOD~1/DOCUME~1/PRESID~1/2009/2010/2010/ACCORD~2/COMITA~1/BANDOC~1/DEFINI~1/ULTIMI~1/INEDMA~1/INPROC~1/decreto/RIUNIO~1/Downloads/page3992b.do?sp=page3992b&amp;sinu60a.new-sort=ew*_att254&amp;sinu60a.new-crit=0" TargetMode="External"/><Relationship Id="rId2" Type="http://schemas.openxmlformats.org/officeDocument/2006/relationships/hyperlink" Target="../../../../../../../../../../../../../../../../../../../../../../../../../../../../../../../../AppData/Local/Temp/AppData/Desktop/DISCOD~1/DOCUME~1/PRESID~1/2009/2010/2010/ACCORD~2/COMITA~1/BANDOC~1/DEFINI~1/ULTIMI~1/INEDMA~1/INPROC~1/decreto/RIUNIO~1/Downloads/page3992b.do?sp=page3992b&amp;sinu60a.new-sort=ew*_att454d&amp;sinu60a.new-crit=0" TargetMode="External"/><Relationship Id="rId1" Type="http://schemas.openxmlformats.org/officeDocument/2006/relationships/hyperlink" Target="../../../../../../../../../../../../../../../../../../../../../../../../../../../../../../../../AppData/Local/Temp/AppData/Desktop/DISCOD~1/DOCUME~1/PRESID~1/2009/2010/2010/ACCORD~2/COMITA~1/BANDOC~1/DEFINI~1/ULTIMI~1/INEDMA~1/INPROC~1/decreto/RIUNIO~1/Downloads/page3992b.do?sp=page3992b&amp;sinu60a.new-sort=att1188b&amp;sinu60a.new-crit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/../../../../../../../../../../../../../../../../../../../../../../../../../../../../../../../AppData/Local/Temp/AppData/Desktop/DISCOD~1/DOCUME~1/PRESID~1/2009/2010/2010/ACCORD~2/COMITA~1/BANDOC~1/DEFINI~1/ULTIMI~1/INEDMA~1/INPROC~1/decreto/RIUNIO~1/Downloads/page3992b.do?sp=page3992b&amp;sinu60a.new-sort=att1737a&amp;sinu60a.new-crit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tabSelected="1" topLeftCell="H7" workbookViewId="0">
      <selection activeCell="K9" sqref="K9"/>
    </sheetView>
  </sheetViews>
  <sheetFormatPr defaultColWidth="9.140625" defaultRowHeight="12.75"/>
  <cols>
    <col min="1" max="1" width="8.28515625" style="1" customWidth="1"/>
    <col min="2" max="2" width="9.5703125" style="1" bestFit="1" customWidth="1"/>
    <col min="3" max="3" width="12.42578125" style="1" bestFit="1" customWidth="1"/>
    <col min="4" max="4" width="14.42578125" style="1" bestFit="1" customWidth="1"/>
    <col min="5" max="5" width="32" style="1" customWidth="1"/>
    <col min="6" max="6" width="13.7109375" style="1" bestFit="1" customWidth="1"/>
    <col min="7" max="7" width="13.5703125" style="1" customWidth="1"/>
    <col min="8" max="8" width="18.5703125" style="1" customWidth="1"/>
    <col min="9" max="9" width="31.42578125" style="1" customWidth="1"/>
    <col min="10" max="10" width="15.7109375" style="1" customWidth="1"/>
    <col min="11" max="11" width="19.85546875" style="1" customWidth="1"/>
    <col min="12" max="12" width="19.28515625" style="1" customWidth="1"/>
    <col min="13" max="13" width="27.140625" style="1" customWidth="1"/>
    <col min="14" max="14" width="15.28515625" style="1" customWidth="1"/>
    <col min="15" max="15" width="16.42578125" style="1" customWidth="1"/>
    <col min="16" max="16" width="13.42578125" style="1" customWidth="1"/>
    <col min="17" max="17" width="12.7109375" style="1" customWidth="1"/>
    <col min="18" max="18" width="12.42578125" style="1" customWidth="1"/>
    <col min="19" max="16384" width="9.140625" style="1"/>
  </cols>
  <sheetData>
    <row r="1" spans="1:18" ht="0.6" customHeight="1">
      <c r="N1" s="2"/>
      <c r="O1" s="9"/>
    </row>
    <row r="2" spans="1:18" ht="0.6" customHeight="1">
      <c r="N2" s="7"/>
      <c r="O2" s="9"/>
    </row>
    <row r="3" spans="1:18" ht="57.75" customHeight="1" thickBot="1">
      <c r="A3" s="60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1:18" ht="154.5" customHeight="1" thickBot="1">
      <c r="A4" s="33" t="s">
        <v>28</v>
      </c>
      <c r="B4" s="16" t="s">
        <v>0</v>
      </c>
      <c r="C4" s="16" t="s">
        <v>2</v>
      </c>
      <c r="D4" s="16" t="s">
        <v>8</v>
      </c>
      <c r="E4" s="16" t="s">
        <v>3</v>
      </c>
      <c r="F4" s="16" t="s">
        <v>4</v>
      </c>
      <c r="G4" s="17" t="s">
        <v>5</v>
      </c>
      <c r="H4" s="16" t="s">
        <v>11</v>
      </c>
      <c r="I4" s="16" t="s">
        <v>1</v>
      </c>
      <c r="J4" s="18" t="s">
        <v>34</v>
      </c>
      <c r="K4" s="18" t="s">
        <v>35</v>
      </c>
      <c r="L4" s="18" t="s">
        <v>6</v>
      </c>
      <c r="M4" s="18" t="s">
        <v>7</v>
      </c>
      <c r="N4" s="18" t="s">
        <v>49</v>
      </c>
      <c r="O4" s="18" t="s">
        <v>45</v>
      </c>
      <c r="P4" s="18" t="s">
        <v>14</v>
      </c>
      <c r="Q4" s="18" t="s">
        <v>13</v>
      </c>
      <c r="R4" s="34" t="s">
        <v>10</v>
      </c>
    </row>
    <row r="5" spans="1:18" ht="109.5" customHeight="1" thickBot="1">
      <c r="A5" s="31" t="s">
        <v>30</v>
      </c>
      <c r="B5" s="12" t="s">
        <v>36</v>
      </c>
      <c r="C5" s="49">
        <v>42016</v>
      </c>
      <c r="D5" s="12">
        <v>80007270186</v>
      </c>
      <c r="E5" s="44" t="s">
        <v>37</v>
      </c>
      <c r="F5" s="12" t="s">
        <v>25</v>
      </c>
      <c r="G5" s="13" t="s">
        <v>33</v>
      </c>
      <c r="H5" s="12" t="s">
        <v>41</v>
      </c>
      <c r="I5" s="14" t="s">
        <v>38</v>
      </c>
      <c r="J5" s="38">
        <v>400000</v>
      </c>
      <c r="K5" s="38">
        <v>320000</v>
      </c>
      <c r="L5" s="15" t="s">
        <v>9</v>
      </c>
      <c r="M5" s="45" t="s">
        <v>46</v>
      </c>
      <c r="N5" s="38">
        <v>400000</v>
      </c>
      <c r="O5" s="38">
        <v>320000</v>
      </c>
      <c r="P5" s="39">
        <f>O5*0.9</f>
        <v>288000</v>
      </c>
      <c r="Q5" s="39">
        <f>O5*0.1</f>
        <v>32000</v>
      </c>
      <c r="R5" s="40">
        <f>P5+Q5</f>
        <v>320000</v>
      </c>
    </row>
    <row r="6" spans="1:18" ht="16.5" thickBo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19" t="s">
        <v>39</v>
      </c>
      <c r="N6" s="20">
        <f>N5</f>
        <v>400000</v>
      </c>
      <c r="O6" s="20">
        <f t="shared" ref="O6" si="0">O5</f>
        <v>320000</v>
      </c>
      <c r="P6" s="20">
        <f>O6*0.9</f>
        <v>288000</v>
      </c>
      <c r="Q6" s="20">
        <f>O6*0.1</f>
        <v>32000</v>
      </c>
      <c r="R6" s="35">
        <f>P6+Q6</f>
        <v>320000</v>
      </c>
    </row>
    <row r="7" spans="1:18" ht="89.25">
      <c r="A7" s="58" t="s">
        <v>29</v>
      </c>
      <c r="B7" s="21" t="s">
        <v>17</v>
      </c>
      <c r="C7" s="46">
        <v>41978</v>
      </c>
      <c r="D7" s="21">
        <v>95039180120</v>
      </c>
      <c r="E7" s="21" t="s">
        <v>47</v>
      </c>
      <c r="F7" s="21" t="s">
        <v>25</v>
      </c>
      <c r="G7" s="21" t="s">
        <v>18</v>
      </c>
      <c r="H7" s="21" t="s">
        <v>19</v>
      </c>
      <c r="I7" s="51" t="s">
        <v>20</v>
      </c>
      <c r="J7" s="41">
        <v>200000</v>
      </c>
      <c r="K7" s="41">
        <v>160000</v>
      </c>
      <c r="L7" s="22" t="s">
        <v>9</v>
      </c>
      <c r="M7" s="23" t="s">
        <v>43</v>
      </c>
      <c r="N7" s="23">
        <f t="shared" ref="N7:N9" si="1">J7</f>
        <v>200000</v>
      </c>
      <c r="O7" s="23">
        <v>160000</v>
      </c>
      <c r="P7" s="24">
        <f>K7*0.9</f>
        <v>144000</v>
      </c>
      <c r="Q7" s="24">
        <f>K7*0.1</f>
        <v>16000</v>
      </c>
      <c r="R7" s="25">
        <f t="shared" ref="R7" si="2">P7+Q7</f>
        <v>160000</v>
      </c>
    </row>
    <row r="8" spans="1:18" ht="63.75">
      <c r="A8" s="54"/>
      <c r="B8" s="8" t="s">
        <v>16</v>
      </c>
      <c r="C8" s="47">
        <v>41985</v>
      </c>
      <c r="D8" s="8">
        <v>98007650173</v>
      </c>
      <c r="E8" s="8" t="s">
        <v>42</v>
      </c>
      <c r="F8" s="8" t="s">
        <v>25</v>
      </c>
      <c r="G8" s="8" t="s">
        <v>27</v>
      </c>
      <c r="H8" s="8" t="s">
        <v>12</v>
      </c>
      <c r="I8" s="52" t="s">
        <v>24</v>
      </c>
      <c r="J8" s="42">
        <v>200000</v>
      </c>
      <c r="K8" s="42">
        <v>160000</v>
      </c>
      <c r="L8" s="11" t="s">
        <v>9</v>
      </c>
      <c r="M8" s="3" t="s">
        <v>44</v>
      </c>
      <c r="N8" s="3">
        <f t="shared" ref="N8" si="3">J8</f>
        <v>200000</v>
      </c>
      <c r="O8" s="3">
        <v>160000</v>
      </c>
      <c r="P8" s="6">
        <f>K8*0.9</f>
        <v>144000</v>
      </c>
      <c r="Q8" s="6">
        <f>K8*0.1</f>
        <v>16000</v>
      </c>
      <c r="R8" s="26">
        <f t="shared" ref="R8" si="4">P8+Q8</f>
        <v>160000</v>
      </c>
    </row>
    <row r="9" spans="1:18" ht="115.5" thickBot="1">
      <c r="A9" s="59"/>
      <c r="B9" s="10" t="s">
        <v>15</v>
      </c>
      <c r="C9" s="48">
        <v>41982</v>
      </c>
      <c r="D9" s="50" t="s">
        <v>48</v>
      </c>
      <c r="E9" s="10" t="s">
        <v>32</v>
      </c>
      <c r="F9" s="10" t="s">
        <v>26</v>
      </c>
      <c r="G9" s="10" t="s">
        <v>21</v>
      </c>
      <c r="H9" s="10" t="s">
        <v>22</v>
      </c>
      <c r="I9" s="53" t="s">
        <v>23</v>
      </c>
      <c r="J9" s="43">
        <v>200000</v>
      </c>
      <c r="K9" s="43">
        <v>160000</v>
      </c>
      <c r="L9" s="27" t="s">
        <v>9</v>
      </c>
      <c r="M9" s="28" t="s">
        <v>50</v>
      </c>
      <c r="N9" s="28">
        <f t="shared" si="1"/>
        <v>200000</v>
      </c>
      <c r="O9" s="28">
        <v>160000</v>
      </c>
      <c r="P9" s="29">
        <v>0</v>
      </c>
      <c r="Q9" s="29">
        <f>R9</f>
        <v>144147</v>
      </c>
      <c r="R9" s="30">
        <v>144147</v>
      </c>
    </row>
    <row r="10" spans="1:18" ht="21" customHeight="1" thickBot="1">
      <c r="A10" s="54"/>
      <c r="B10" s="55"/>
      <c r="C10" s="55"/>
      <c r="D10" s="55"/>
      <c r="E10" s="55"/>
      <c r="F10" s="55"/>
      <c r="G10" s="55"/>
      <c r="H10" s="55"/>
      <c r="I10" s="55"/>
      <c r="J10" s="55">
        <f>SUM(J7:J9)</f>
        <v>600000</v>
      </c>
      <c r="K10" s="55">
        <f>SUM(K7:K9)</f>
        <v>480000</v>
      </c>
      <c r="L10" s="55"/>
      <c r="M10" s="19" t="s">
        <v>31</v>
      </c>
      <c r="N10" s="20">
        <f>SUM(N7:N9)</f>
        <v>600000</v>
      </c>
      <c r="O10" s="20">
        <f>O7+O8+O9</f>
        <v>480000</v>
      </c>
      <c r="P10" s="20">
        <f>SUM(P7:P9)</f>
        <v>288000</v>
      </c>
      <c r="Q10" s="20">
        <f>SUM(Q7:Q9)</f>
        <v>176147</v>
      </c>
      <c r="R10" s="35">
        <f>SUM(R7:R9)</f>
        <v>464147</v>
      </c>
    </row>
    <row r="11" spans="1:18" ht="16.5" thickBo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32" t="s">
        <v>40</v>
      </c>
      <c r="N11" s="36">
        <f>N6+N10</f>
        <v>1000000</v>
      </c>
      <c r="O11" s="36">
        <f t="shared" ref="O11:R11" si="5">O6+O10</f>
        <v>800000</v>
      </c>
      <c r="P11" s="36">
        <f t="shared" si="5"/>
        <v>576000</v>
      </c>
      <c r="Q11" s="36">
        <f t="shared" si="5"/>
        <v>208147</v>
      </c>
      <c r="R11" s="37">
        <f t="shared" si="5"/>
        <v>784147</v>
      </c>
    </row>
    <row r="12" spans="1:18">
      <c r="B12" s="5"/>
      <c r="C12" s="5"/>
      <c r="D12" s="5"/>
      <c r="K12" s="4"/>
    </row>
    <row r="13" spans="1:18">
      <c r="B13" s="5"/>
      <c r="C13" s="5"/>
      <c r="D13" s="5"/>
    </row>
    <row r="14" spans="1:18">
      <c r="B14" s="5"/>
      <c r="C14" s="5"/>
      <c r="D14" s="5"/>
      <c r="K14" s="4"/>
    </row>
  </sheetData>
  <mergeCells count="5">
    <mergeCell ref="A6:L6"/>
    <mergeCell ref="A10:L10"/>
    <mergeCell ref="A11:L11"/>
    <mergeCell ref="A7:A9"/>
    <mergeCell ref="A3:R3"/>
  </mergeCells>
  <hyperlinks>
    <hyperlink ref="B4" r:id="rId1" display="page3992b.do%3fsp=page3992b&amp;sinu60a.new-sort=att1188b&amp;sinu60a.new-crit=0"/>
    <hyperlink ref="E4" r:id="rId2" display="page3992b.do%3fsp=page3992b&amp;sinu60a.new-sort=ew*_att454d&amp;sinu60a.new-crit=0"/>
    <hyperlink ref="I4" r:id="rId3" display="page3992b.do%3fsp=page3992b&amp;sinu60a.new-sort=ew*_att254&amp;sinu60a.new-crit=0"/>
    <hyperlink ref="C4" r:id="rId4" display="page3992b.do%3fsp=page3992b&amp;sinu60a.new-sort=att1737a&amp;sinu60a.new-crit=0"/>
  </hyperlinks>
  <pageMargins left="0.23622047244094491" right="0.19685039370078741" top="0.70866141732283472" bottom="0.39370078740157483" header="0.51181102362204722" footer="0.31496062992125984"/>
  <pageSetup paperSize="9" scale="48" orientation="landscape" horizontalDpi="4294967293" r:id="rId5"/>
  <headerFooter>
    <oddHeader xml:space="preserve">&amp;C&amp;"Trebuchet,Grassetto"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progetti pervenuti sottomisura </vt:lpstr>
      <vt:lpstr>'progetti pervenuti sottomisura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Pozzoli</dc:creator>
  <cp:lastModifiedBy>Giulia Serio</cp:lastModifiedBy>
  <cp:lastPrinted>2015-03-16T12:31:33Z</cp:lastPrinted>
  <dcterms:created xsi:type="dcterms:W3CDTF">2014-09-15T11:01:46Z</dcterms:created>
  <dcterms:modified xsi:type="dcterms:W3CDTF">2015-03-23T09:22:35Z</dcterms:modified>
</cp:coreProperties>
</file>